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6980" yWindow="60" windowWidth="11775" windowHeight="1246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29" i="1"/>
  <c r="B30"/>
  <c r="B29"/>
  <c r="B36" s="1"/>
  <c r="F35"/>
  <c r="E35"/>
  <c r="F34"/>
  <c r="E34"/>
  <c r="F33"/>
  <c r="E33"/>
  <c r="F32"/>
  <c r="E32"/>
  <c r="F31"/>
  <c r="E31"/>
  <c r="F30"/>
  <c r="E30"/>
  <c r="D30"/>
  <c r="C30"/>
  <c r="D29"/>
  <c r="D36" s="1"/>
  <c r="F28"/>
  <c r="F27"/>
  <c r="E27"/>
  <c r="F26"/>
  <c r="E26"/>
  <c r="F25"/>
  <c r="E25"/>
  <c r="E24"/>
  <c r="F23"/>
  <c r="E23"/>
  <c r="F22"/>
  <c r="E22"/>
  <c r="F21"/>
  <c r="E21"/>
  <c r="F20"/>
  <c r="E20"/>
  <c r="F19"/>
  <c r="E19"/>
  <c r="F18"/>
  <c r="E18"/>
  <c r="F17"/>
  <c r="E17"/>
  <c r="F16"/>
  <c r="E16"/>
  <c r="F15"/>
  <c r="E15"/>
  <c r="F14"/>
  <c r="E14"/>
  <c r="F13"/>
  <c r="E13"/>
  <c r="F12"/>
  <c r="E12"/>
  <c r="F11"/>
  <c r="E11"/>
  <c r="F10"/>
  <c r="E10"/>
  <c r="F9"/>
  <c r="E9"/>
  <c r="F8"/>
  <c r="E8"/>
  <c r="F7"/>
  <c r="E7"/>
  <c r="F4"/>
  <c r="E4"/>
  <c r="C36" l="1"/>
  <c r="E29"/>
  <c r="E36"/>
  <c r="F29"/>
  <c r="F36"/>
</calcChain>
</file>

<file path=xl/sharedStrings.xml><?xml version="1.0" encoding="utf-8"?>
<sst xmlns="http://schemas.openxmlformats.org/spreadsheetml/2006/main" count="41" uniqueCount="41">
  <si>
    <t>单位：万元</t>
  </si>
  <si>
    <t>预算科目</t>
  </si>
  <si>
    <t>决算数为预算数的%</t>
  </si>
  <si>
    <t>比上年决算数增减%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</si>
  <si>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</si>
  <si>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</si>
  <si>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</si>
  <si>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</si>
  <si>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</si>
  <si>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</si>
  <si>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</si>
  <si>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</si>
  <si>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</si>
  <si>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</si>
  <si>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</si>
  <si>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</si>
  <si>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</si>
  <si>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</si>
  <si>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</si>
  <si>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</si>
  <si>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</si>
  <si>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</si>
  <si>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</si>
  <si>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</si>
  <si>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</si>
  <si>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</si>
  <si>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债务付息支出</t>
  </si>
  <si>
    <t xml:space="preserve">  其中:地方政府一般债券付息支出</t>
  </si>
  <si>
    <t>债务发行费用支出</t>
  </si>
  <si>
    <t>一般公共预算支出合计</t>
  </si>
  <si>
    <t xml:space="preserve">上解上级支出 </t>
  </si>
  <si>
    <t xml:space="preserve">     体制上解支出</t>
  </si>
  <si>
    <t xml:space="preserve">     专项上解支出</t>
  </si>
  <si>
    <t xml:space="preserve">债券还本支出 </t>
  </si>
  <si>
    <t>安排预算稳定调节基金</t>
  </si>
  <si>
    <t>年终结余</t>
  </si>
  <si>
    <t>一般公共预算支出总计</t>
  </si>
  <si>
    <t>2022年龙南市政府一般公共预算支出决算表</t>
    <phoneticPr fontId="5" type="noConversion"/>
  </si>
  <si>
    <t>2021年决算数</t>
    <phoneticPr fontId="5" type="noConversion"/>
  </si>
  <si>
    <t>2022年预算数</t>
    <phoneticPr fontId="5" type="noConversion"/>
  </si>
  <si>
    <t>2022年决算数</t>
    <phoneticPr fontId="5" type="noConversion"/>
  </si>
</sst>
</file>

<file path=xl/styles.xml><?xml version="1.0" encoding="utf-8"?>
<styleSheet xmlns="http://schemas.openxmlformats.org/spreadsheetml/2006/main">
  <numFmts count="2">
    <numFmt numFmtId="176" formatCode="#,##0_ "/>
    <numFmt numFmtId="177" formatCode="0.0_ "/>
  </numFmts>
  <fonts count="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vertical="center"/>
    </xf>
    <xf numFmtId="3" fontId="4" fillId="0" borderId="2" xfId="0" applyNumberFormat="1" applyFont="1" applyFill="1" applyBorder="1" applyAlignment="1" applyProtection="1">
      <alignment horizontal="right" vertical="center"/>
    </xf>
    <xf numFmtId="177" fontId="0" fillId="0" borderId="2" xfId="0" applyNumberFormat="1" applyBorder="1">
      <alignment vertical="center"/>
    </xf>
    <xf numFmtId="3" fontId="3" fillId="0" borderId="2" xfId="0" applyNumberFormat="1" applyFont="1" applyFill="1" applyBorder="1" applyAlignment="1" applyProtection="1">
      <alignment horizontal="right" vertical="center"/>
    </xf>
    <xf numFmtId="0" fontId="1" fillId="0" borderId="2" xfId="0" applyFont="1" applyFill="1" applyBorder="1">
      <alignment vertical="center"/>
    </xf>
    <xf numFmtId="176" fontId="1" fillId="0" borderId="2" xfId="0" applyNumberFormat="1" applyFont="1" applyFill="1" applyBorder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3" fontId="1" fillId="0" borderId="2" xfId="0" applyNumberFormat="1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36"/>
  <sheetViews>
    <sheetView tabSelected="1" workbookViewId="0">
      <selection activeCell="C6" sqref="C6"/>
    </sheetView>
  </sheetViews>
  <sheetFormatPr defaultColWidth="9" defaultRowHeight="13.5"/>
  <cols>
    <col min="1" max="1" width="26.875" style="2" customWidth="1"/>
    <col min="2" max="2" width="13.75" style="2" customWidth="1"/>
    <col min="3" max="3" width="12.25" style="2" customWidth="1"/>
    <col min="4" max="4" width="12.75" style="2" customWidth="1"/>
    <col min="5" max="5" width="10.625" customWidth="1"/>
    <col min="6" max="6" width="10.5" customWidth="1"/>
  </cols>
  <sheetData>
    <row r="1" spans="1:6" ht="38.25" customHeight="1">
      <c r="A1" s="14" t="s">
        <v>37</v>
      </c>
      <c r="B1" s="14"/>
      <c r="C1" s="14"/>
      <c r="D1" s="14"/>
      <c r="E1" s="14"/>
      <c r="F1" s="14"/>
    </row>
    <row r="2" spans="1:6" ht="21.75" customHeight="1">
      <c r="A2" s="15" t="s">
        <v>0</v>
      </c>
      <c r="B2" s="15"/>
      <c r="C2" s="15"/>
      <c r="D2" s="15"/>
      <c r="E2" s="15"/>
      <c r="F2" s="15"/>
    </row>
    <row r="3" spans="1:6" ht="31.5" customHeight="1">
      <c r="A3" s="3" t="s">
        <v>1</v>
      </c>
      <c r="B3" s="3" t="s">
        <v>38</v>
      </c>
      <c r="C3" s="3" t="s">
        <v>39</v>
      </c>
      <c r="D3" s="3" t="s">
        <v>40</v>
      </c>
      <c r="E3" s="4" t="s">
        <v>2</v>
      </c>
      <c r="F3" s="4" t="s">
        <v>3</v>
      </c>
    </row>
    <row r="4" spans="1:6" ht="20.100000000000001" customHeight="1">
      <c r="A4" s="5" t="s">
        <v>4</v>
      </c>
      <c r="B4" s="6">
        <v>39716</v>
      </c>
      <c r="C4" s="6">
        <v>47989</v>
      </c>
      <c r="D4" s="6">
        <v>46255</v>
      </c>
      <c r="E4" s="7">
        <f>D4/C4*100</f>
        <v>96.386671945654214</v>
      </c>
      <c r="F4" s="7">
        <f>(D4-B4)/B4*100</f>
        <v>16.464397220263873</v>
      </c>
    </row>
    <row r="5" spans="1:6" ht="20.100000000000001" customHeight="1">
      <c r="A5" s="5" t="s">
        <v>5</v>
      </c>
      <c r="B5" s="6"/>
      <c r="C5" s="6"/>
      <c r="D5" s="6"/>
      <c r="E5" s="7"/>
      <c r="F5" s="7"/>
    </row>
    <row r="6" spans="1:6" ht="20.100000000000001" customHeight="1">
      <c r="A6" s="5" t="s">
        <v>6</v>
      </c>
      <c r="B6" s="6">
        <v>0</v>
      </c>
      <c r="C6" s="6"/>
      <c r="D6" s="6">
        <v>211</v>
      </c>
      <c r="E6" s="7"/>
      <c r="F6" s="7"/>
    </row>
    <row r="7" spans="1:6" ht="20.100000000000001" customHeight="1">
      <c r="A7" s="5" t="s">
        <v>7</v>
      </c>
      <c r="B7" s="6">
        <v>17132</v>
      </c>
      <c r="C7" s="6">
        <v>15105</v>
      </c>
      <c r="D7" s="6">
        <v>13180</v>
      </c>
      <c r="E7" s="7">
        <f t="shared" ref="E7:E36" si="0">D7/C7*100</f>
        <v>87.25587553790136</v>
      </c>
      <c r="F7" s="7">
        <f t="shared" ref="F6:F36" si="1">(D7-B7)/B7*100</f>
        <v>-23.06794303058604</v>
      </c>
    </row>
    <row r="8" spans="1:6" ht="20.100000000000001" customHeight="1">
      <c r="A8" s="5" t="s">
        <v>8</v>
      </c>
      <c r="B8" s="6">
        <v>78400</v>
      </c>
      <c r="C8" s="6">
        <v>61385</v>
      </c>
      <c r="D8" s="6">
        <v>81680</v>
      </c>
      <c r="E8" s="7">
        <f t="shared" si="0"/>
        <v>133.06182292090904</v>
      </c>
      <c r="F8" s="7">
        <f t="shared" si="1"/>
        <v>4.1836734693877551</v>
      </c>
    </row>
    <row r="9" spans="1:6" ht="20.100000000000001" customHeight="1">
      <c r="A9" s="5" t="s">
        <v>9</v>
      </c>
      <c r="B9" s="6">
        <v>10600</v>
      </c>
      <c r="C9" s="6">
        <v>434</v>
      </c>
      <c r="D9" s="6">
        <v>12590</v>
      </c>
      <c r="E9" s="7">
        <f t="shared" si="0"/>
        <v>2900.9216589861753</v>
      </c>
      <c r="F9" s="7">
        <f t="shared" si="1"/>
        <v>18.773584905660378</v>
      </c>
    </row>
    <row r="10" spans="1:6" ht="20.100000000000001" customHeight="1">
      <c r="A10" s="5" t="s">
        <v>10</v>
      </c>
      <c r="B10" s="6">
        <v>6885</v>
      </c>
      <c r="C10" s="6">
        <v>1749</v>
      </c>
      <c r="D10" s="6">
        <v>7048</v>
      </c>
      <c r="E10" s="7">
        <f t="shared" si="0"/>
        <v>402.97312750142942</v>
      </c>
      <c r="F10" s="7">
        <f t="shared" si="1"/>
        <v>2.3674655047204065</v>
      </c>
    </row>
    <row r="11" spans="1:6" ht="20.100000000000001" customHeight="1">
      <c r="A11" s="5" t="s">
        <v>11</v>
      </c>
      <c r="B11" s="6">
        <v>49458</v>
      </c>
      <c r="C11" s="6">
        <v>46425</v>
      </c>
      <c r="D11" s="6">
        <v>52044</v>
      </c>
      <c r="E11" s="7">
        <f t="shared" si="0"/>
        <v>112.10339256865913</v>
      </c>
      <c r="F11" s="7">
        <f t="shared" si="1"/>
        <v>5.2286788790488901</v>
      </c>
    </row>
    <row r="12" spans="1:6" ht="20.100000000000001" customHeight="1">
      <c r="A12" s="5" t="s">
        <v>12</v>
      </c>
      <c r="B12" s="6">
        <v>66545</v>
      </c>
      <c r="C12" s="6">
        <v>46303</v>
      </c>
      <c r="D12" s="6">
        <v>53535</v>
      </c>
      <c r="E12" s="7">
        <f t="shared" si="0"/>
        <v>115.61885838930523</v>
      </c>
      <c r="F12" s="7">
        <f t="shared" si="1"/>
        <v>-19.550679990983543</v>
      </c>
    </row>
    <row r="13" spans="1:6" ht="20.100000000000001" customHeight="1">
      <c r="A13" s="5" t="s">
        <v>13</v>
      </c>
      <c r="B13" s="6">
        <v>15983</v>
      </c>
      <c r="C13" s="6">
        <v>284</v>
      </c>
      <c r="D13" s="6">
        <v>15872</v>
      </c>
      <c r="E13" s="7">
        <f t="shared" si="0"/>
        <v>5588.7323943661968</v>
      </c>
      <c r="F13" s="7">
        <f t="shared" si="1"/>
        <v>-0.69448789338672345</v>
      </c>
    </row>
    <row r="14" spans="1:6" ht="20.100000000000001" customHeight="1">
      <c r="A14" s="5" t="s">
        <v>14</v>
      </c>
      <c r="B14" s="6">
        <v>49054</v>
      </c>
      <c r="C14" s="6">
        <v>10996</v>
      </c>
      <c r="D14" s="6">
        <v>60550</v>
      </c>
      <c r="E14" s="7">
        <f t="shared" si="0"/>
        <v>550.65478355765731</v>
      </c>
      <c r="F14" s="7">
        <f t="shared" si="1"/>
        <v>23.435397724956168</v>
      </c>
    </row>
    <row r="15" spans="1:6" ht="20.100000000000001" customHeight="1">
      <c r="A15" s="5" t="s">
        <v>15</v>
      </c>
      <c r="B15" s="6">
        <v>34317</v>
      </c>
      <c r="C15" s="6">
        <v>19826</v>
      </c>
      <c r="D15" s="6">
        <v>36092</v>
      </c>
      <c r="E15" s="7">
        <f t="shared" si="0"/>
        <v>182.04378089377585</v>
      </c>
      <c r="F15" s="7">
        <f t="shared" si="1"/>
        <v>5.1723635515925048</v>
      </c>
    </row>
    <row r="16" spans="1:6" ht="20.100000000000001" customHeight="1">
      <c r="A16" s="5" t="s">
        <v>16</v>
      </c>
      <c r="B16" s="6">
        <v>5252</v>
      </c>
      <c r="C16" s="6">
        <v>760</v>
      </c>
      <c r="D16" s="6">
        <v>3365</v>
      </c>
      <c r="E16" s="7">
        <f t="shared" si="0"/>
        <v>442.76315789473682</v>
      </c>
      <c r="F16" s="7">
        <f t="shared" si="1"/>
        <v>-35.929169840060929</v>
      </c>
    </row>
    <row r="17" spans="1:6" ht="20.100000000000001" customHeight="1">
      <c r="A17" s="5" t="s">
        <v>17</v>
      </c>
      <c r="B17" s="6">
        <v>2556</v>
      </c>
      <c r="C17" s="6">
        <v>840</v>
      </c>
      <c r="D17" s="6">
        <v>3056</v>
      </c>
      <c r="E17" s="7">
        <f t="shared" si="0"/>
        <v>363.8095238095238</v>
      </c>
      <c r="F17" s="7">
        <f t="shared" si="1"/>
        <v>19.561815336463223</v>
      </c>
    </row>
    <row r="18" spans="1:6" ht="20.100000000000001" customHeight="1">
      <c r="A18" s="5" t="s">
        <v>18</v>
      </c>
      <c r="B18" s="6">
        <v>1067</v>
      </c>
      <c r="C18" s="6">
        <v>98</v>
      </c>
      <c r="D18" s="6">
        <v>1072</v>
      </c>
      <c r="E18" s="7">
        <f t="shared" si="0"/>
        <v>1093.8775510204082</v>
      </c>
      <c r="F18" s="7">
        <f t="shared" si="1"/>
        <v>0.46860356138706649</v>
      </c>
    </row>
    <row r="19" spans="1:6" ht="20.100000000000001" customHeight="1">
      <c r="A19" s="5" t="s">
        <v>19</v>
      </c>
      <c r="B19" s="6">
        <v>91</v>
      </c>
      <c r="C19" s="6">
        <v>328</v>
      </c>
      <c r="D19" s="6">
        <v>316</v>
      </c>
      <c r="E19" s="7">
        <f t="shared" si="0"/>
        <v>96.341463414634148</v>
      </c>
      <c r="F19" s="7">
        <f t="shared" si="1"/>
        <v>247.25274725274727</v>
      </c>
    </row>
    <row r="20" spans="1:6" ht="20.100000000000001" customHeight="1">
      <c r="A20" s="5" t="s">
        <v>20</v>
      </c>
      <c r="B20" s="6">
        <v>2658</v>
      </c>
      <c r="C20" s="6">
        <v>2520</v>
      </c>
      <c r="D20" s="6">
        <v>3726</v>
      </c>
      <c r="E20" s="7">
        <f t="shared" si="0"/>
        <v>147.85714285714286</v>
      </c>
      <c r="F20" s="7">
        <f t="shared" si="1"/>
        <v>40.180586907449211</v>
      </c>
    </row>
    <row r="21" spans="1:6" ht="20.100000000000001" customHeight="1">
      <c r="A21" s="5" t="s">
        <v>21</v>
      </c>
      <c r="B21" s="6">
        <v>2245</v>
      </c>
      <c r="C21" s="6">
        <v>2007</v>
      </c>
      <c r="D21" s="6">
        <v>8396</v>
      </c>
      <c r="E21" s="7">
        <f t="shared" si="0"/>
        <v>418.33582461385151</v>
      </c>
      <c r="F21" s="7">
        <f t="shared" si="1"/>
        <v>273.98663697104678</v>
      </c>
    </row>
    <row r="22" spans="1:6" ht="20.100000000000001" customHeight="1">
      <c r="A22" s="5" t="s">
        <v>22</v>
      </c>
      <c r="B22" s="6">
        <v>1150</v>
      </c>
      <c r="C22" s="6">
        <v>542</v>
      </c>
      <c r="D22" s="6">
        <v>759</v>
      </c>
      <c r="E22" s="7">
        <f t="shared" si="0"/>
        <v>140.03690036900369</v>
      </c>
      <c r="F22" s="7">
        <f t="shared" si="1"/>
        <v>-34</v>
      </c>
    </row>
    <row r="23" spans="1:6" ht="20.100000000000001" customHeight="1">
      <c r="A23" s="5" t="s">
        <v>23</v>
      </c>
      <c r="B23" s="6">
        <v>2930</v>
      </c>
      <c r="C23" s="6">
        <v>2811</v>
      </c>
      <c r="D23" s="6">
        <v>4675</v>
      </c>
      <c r="E23" s="7">
        <f t="shared" si="0"/>
        <v>166.31092138029172</v>
      </c>
      <c r="F23" s="7">
        <f t="shared" si="1"/>
        <v>59.556313993174058</v>
      </c>
    </row>
    <row r="24" spans="1:6" ht="20.100000000000001" customHeight="1">
      <c r="A24" s="5" t="s">
        <v>24</v>
      </c>
      <c r="B24" s="6"/>
      <c r="C24" s="6">
        <v>5000</v>
      </c>
      <c r="D24" s="6">
        <v>0</v>
      </c>
      <c r="E24" s="7">
        <f t="shared" si="0"/>
        <v>0</v>
      </c>
      <c r="F24" s="7"/>
    </row>
    <row r="25" spans="1:6" ht="20.100000000000001" customHeight="1">
      <c r="A25" s="5" t="s">
        <v>25</v>
      </c>
      <c r="B25" s="6">
        <v>222</v>
      </c>
      <c r="C25" s="6">
        <v>120749</v>
      </c>
      <c r="D25" s="6">
        <v>3569</v>
      </c>
      <c r="E25" s="7">
        <f t="shared" si="0"/>
        <v>2.9557180597768928</v>
      </c>
      <c r="F25" s="7">
        <f t="shared" si="1"/>
        <v>1507.6576576576576</v>
      </c>
    </row>
    <row r="26" spans="1:6" ht="20.100000000000001" customHeight="1">
      <c r="A26" s="5" t="s">
        <v>26</v>
      </c>
      <c r="B26" s="6">
        <v>5553</v>
      </c>
      <c r="C26" s="6">
        <v>10874</v>
      </c>
      <c r="D26" s="6">
        <v>11654</v>
      </c>
      <c r="E26" s="7">
        <f t="shared" si="0"/>
        <v>107.17307338605848</v>
      </c>
      <c r="F26" s="7">
        <f t="shared" si="1"/>
        <v>109.86853952818296</v>
      </c>
    </row>
    <row r="27" spans="1:6" ht="20.100000000000001" customHeight="1">
      <c r="A27" s="5" t="s">
        <v>27</v>
      </c>
      <c r="B27" s="6">
        <v>5553</v>
      </c>
      <c r="C27" s="6">
        <v>10874</v>
      </c>
      <c r="D27" s="6">
        <v>11654</v>
      </c>
      <c r="E27" s="7">
        <f t="shared" si="0"/>
        <v>107.17307338605848</v>
      </c>
      <c r="F27" s="7">
        <f t="shared" si="1"/>
        <v>109.86853952818296</v>
      </c>
    </row>
    <row r="28" spans="1:6" ht="20.100000000000001" customHeight="1">
      <c r="A28" s="5" t="s">
        <v>28</v>
      </c>
      <c r="B28" s="6">
        <v>186</v>
      </c>
      <c r="C28" s="6"/>
      <c r="D28" s="6">
        <v>30</v>
      </c>
      <c r="E28" s="7"/>
      <c r="F28" s="7">
        <f t="shared" si="1"/>
        <v>-83.870967741935488</v>
      </c>
    </row>
    <row r="29" spans="1:6" s="1" customFormat="1" ht="20.100000000000001" customHeight="1">
      <c r="A29" s="3" t="s">
        <v>29</v>
      </c>
      <c r="B29" s="8">
        <f>SUM(B4:B26,B28)</f>
        <v>392000</v>
      </c>
      <c r="C29" s="8">
        <f>SUM(C4:C26,C28)+3</f>
        <v>397028</v>
      </c>
      <c r="D29" s="8">
        <f>SUM(D4:D26,D28)</f>
        <v>419675</v>
      </c>
      <c r="E29" s="7">
        <f t="shared" si="0"/>
        <v>105.70413169852</v>
      </c>
      <c r="F29" s="7">
        <f t="shared" si="1"/>
        <v>7.0599489795918373</v>
      </c>
    </row>
    <row r="30" spans="1:6" s="1" customFormat="1" ht="20.100000000000001" customHeight="1">
      <c r="A30" s="9" t="s">
        <v>30</v>
      </c>
      <c r="B30" s="10">
        <f t="shared" ref="B30" si="2">SUM(B31:B32)</f>
        <v>20209</v>
      </c>
      <c r="C30" s="10">
        <f t="shared" ref="C30:D30" si="3">SUM(C31:C32)</f>
        <v>7417</v>
      </c>
      <c r="D30" s="10">
        <f t="shared" si="3"/>
        <v>7759</v>
      </c>
      <c r="E30" s="7">
        <f t="shared" si="0"/>
        <v>104.61102871781043</v>
      </c>
      <c r="F30" s="7">
        <f t="shared" si="1"/>
        <v>-61.606215052699284</v>
      </c>
    </row>
    <row r="31" spans="1:6" s="1" customFormat="1" ht="20.100000000000001" customHeight="1">
      <c r="A31" s="11" t="s">
        <v>31</v>
      </c>
      <c r="B31" s="10">
        <v>96</v>
      </c>
      <c r="C31" s="9">
        <v>96</v>
      </c>
      <c r="D31" s="10">
        <v>96</v>
      </c>
      <c r="E31" s="7">
        <f t="shared" si="0"/>
        <v>100</v>
      </c>
      <c r="F31" s="7">
        <f t="shared" si="1"/>
        <v>0</v>
      </c>
    </row>
    <row r="32" spans="1:6" s="1" customFormat="1" ht="20.100000000000001" customHeight="1">
      <c r="A32" s="11" t="s">
        <v>32</v>
      </c>
      <c r="B32" s="10">
        <v>20113</v>
      </c>
      <c r="C32" s="9">
        <v>7321</v>
      </c>
      <c r="D32" s="10">
        <v>7663</v>
      </c>
      <c r="E32" s="7">
        <f t="shared" si="0"/>
        <v>104.67149296544187</v>
      </c>
      <c r="F32" s="7">
        <f t="shared" si="1"/>
        <v>-61.900263511161938</v>
      </c>
    </row>
    <row r="33" spans="1:6" s="1" customFormat="1" ht="20.100000000000001" customHeight="1">
      <c r="A33" s="9" t="s">
        <v>33</v>
      </c>
      <c r="B33" s="10">
        <v>164355</v>
      </c>
      <c r="C33" s="9">
        <v>20956</v>
      </c>
      <c r="D33" s="10">
        <v>20956</v>
      </c>
      <c r="E33" s="7">
        <f t="shared" si="0"/>
        <v>100</v>
      </c>
      <c r="F33" s="7">
        <f t="shared" si="1"/>
        <v>-87.249551276200904</v>
      </c>
    </row>
    <row r="34" spans="1:6" s="1" customFormat="1" ht="20.100000000000001" customHeight="1">
      <c r="A34" s="9" t="s">
        <v>34</v>
      </c>
      <c r="B34" s="10">
        <v>15000</v>
      </c>
      <c r="C34" s="9">
        <v>1000</v>
      </c>
      <c r="D34" s="10">
        <v>12000</v>
      </c>
      <c r="E34" s="7">
        <f t="shared" si="0"/>
        <v>1200</v>
      </c>
      <c r="F34" s="7">
        <f t="shared" si="1"/>
        <v>-20</v>
      </c>
    </row>
    <row r="35" spans="1:6" s="1" customFormat="1" ht="20.100000000000001" customHeight="1">
      <c r="A35" s="9" t="s">
        <v>35</v>
      </c>
      <c r="B35" s="10">
        <v>1638</v>
      </c>
      <c r="C35" s="9">
        <v>500</v>
      </c>
      <c r="D35" s="10">
        <v>2289</v>
      </c>
      <c r="E35" s="7">
        <f t="shared" si="0"/>
        <v>457.8</v>
      </c>
      <c r="F35" s="7">
        <f t="shared" si="1"/>
        <v>39.743589743589745</v>
      </c>
    </row>
    <row r="36" spans="1:6" s="1" customFormat="1" ht="20.100000000000001" customHeight="1">
      <c r="A36" s="12" t="s">
        <v>36</v>
      </c>
      <c r="B36" s="13">
        <f t="shared" ref="B36" si="4">B29+B30+B33+B34+B35</f>
        <v>593202</v>
      </c>
      <c r="C36" s="13">
        <f t="shared" ref="C36:D36" si="5">C29+C30+C33+C34+C35</f>
        <v>426901</v>
      </c>
      <c r="D36" s="13">
        <f t="shared" si="5"/>
        <v>462679</v>
      </c>
      <c r="E36" s="7">
        <f t="shared" si="0"/>
        <v>108.38086582134967</v>
      </c>
      <c r="F36" s="7">
        <f t="shared" si="1"/>
        <v>-22.00312878243836</v>
      </c>
    </row>
  </sheetData>
  <mergeCells count="2">
    <mergeCell ref="A1:F1"/>
    <mergeCell ref="A2:F2"/>
  </mergeCells>
  <phoneticPr fontId="5" type="noConversion"/>
  <pageMargins left="0.69930555555555596" right="0.69930555555555596" top="0.43263888888888902" bottom="0.43263888888888902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微软中国</cp:lastModifiedBy>
  <dcterms:created xsi:type="dcterms:W3CDTF">2006-09-13T11:21:00Z</dcterms:created>
  <dcterms:modified xsi:type="dcterms:W3CDTF">2023-09-05T07:25:01Z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