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795" yWindow="-180" windowWidth="15165" windowHeight="11355"/>
  </bookViews>
  <sheets>
    <sheet name="Sheet1" sheetId="1" r:id="rId1"/>
    <sheet name="Sheet2" sheetId="2" r:id="rId2"/>
    <sheet name="Sheet3" sheetId="3" r:id="rId3"/>
  </sheets>
  <externalReferences>
    <externalReference r:id="rId4"/>
    <externalReference r:id="rId5"/>
    <externalReference r:id="rId6"/>
  </externalReferences>
  <calcPr calcId="124519" iterate="1"/>
</workbook>
</file>

<file path=xl/calcChain.xml><?xml version="1.0" encoding="utf-8"?>
<calcChain xmlns="http://schemas.openxmlformats.org/spreadsheetml/2006/main">
  <c r="E18" i="1"/>
  <c r="D7"/>
  <c r="D8"/>
  <c r="D9"/>
  <c r="D10"/>
  <c r="D11"/>
  <c r="D12"/>
  <c r="D13"/>
  <c r="D14"/>
  <c r="D15"/>
  <c r="D16"/>
  <c r="D17"/>
  <c r="D20"/>
  <c r="D21"/>
  <c r="D22"/>
  <c r="D25"/>
  <c r="D6"/>
  <c r="C7"/>
  <c r="C8"/>
  <c r="C9"/>
  <c r="C10"/>
  <c r="C11"/>
  <c r="C12"/>
  <c r="C13"/>
  <c r="C14"/>
  <c r="C15"/>
  <c r="C16"/>
  <c r="C17"/>
  <c r="E17" s="1"/>
  <c r="C20"/>
  <c r="E20" s="1"/>
  <c r="C21"/>
  <c r="E21" s="1"/>
  <c r="C22"/>
  <c r="E22" s="1"/>
  <c r="C23"/>
  <c r="E23" s="1"/>
  <c r="C24"/>
  <c r="C6"/>
  <c r="C5" s="1"/>
  <c r="B20"/>
  <c r="F20" s="1"/>
  <c r="B21"/>
  <c r="F21" s="1"/>
  <c r="B22"/>
  <c r="B25"/>
  <c r="B7"/>
  <c r="B8"/>
  <c r="F8" s="1"/>
  <c r="B9"/>
  <c r="F9" s="1"/>
  <c r="B10"/>
  <c r="B11"/>
  <c r="B12"/>
  <c r="F12" s="1"/>
  <c r="B13"/>
  <c r="F13" s="1"/>
  <c r="B14"/>
  <c r="F14" s="1"/>
  <c r="B15"/>
  <c r="F15" s="1"/>
  <c r="B16"/>
  <c r="F16" s="1"/>
  <c r="B17"/>
  <c r="F17" s="1"/>
  <c r="B6"/>
  <c r="F7"/>
  <c r="F10"/>
  <c r="F11"/>
  <c r="F22"/>
  <c r="E8"/>
  <c r="E9"/>
  <c r="E10"/>
  <c r="E11"/>
  <c r="E12"/>
  <c r="E13"/>
  <c r="E14"/>
  <c r="E15"/>
  <c r="E16"/>
  <c r="F25" l="1"/>
  <c r="D5"/>
  <c r="F5" s="1"/>
  <c r="D19"/>
  <c r="E7"/>
  <c r="F23"/>
  <c r="E6"/>
  <c r="C19"/>
  <c r="B19"/>
  <c r="B5"/>
  <c r="F6"/>
  <c r="F19" l="1"/>
  <c r="D26"/>
  <c r="E19"/>
  <c r="E5"/>
  <c r="B26"/>
  <c r="C26"/>
  <c r="E26" s="1"/>
  <c r="F26" l="1"/>
</calcChain>
</file>

<file path=xl/sharedStrings.xml><?xml version="1.0" encoding="utf-8"?>
<sst xmlns="http://schemas.openxmlformats.org/spreadsheetml/2006/main" count="31" uniqueCount="31">
  <si>
    <t>单位：万元</t>
    <phoneticPr fontId="3" type="noConversion"/>
  </si>
  <si>
    <t>一、税收收入</t>
  </si>
  <si>
    <t xml:space="preserve">    增值税</t>
  </si>
  <si>
    <t xml:space="preserve">    个人所得税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</si>
  <si>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</si>
  <si>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</si>
  <si>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</si>
  <si>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</si>
  <si>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</si>
  <si>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契税</t>
  </si>
  <si>
    <t>二、非税收入</t>
  </si>
  <si>
    <t xml:space="preserve">    专项收入</t>
  </si>
  <si>
    <t xml:space="preserve">    行政事业性收费收入</t>
  </si>
  <si>
    <t xml:space="preserve">    罚没收入</t>
  </si>
  <si>
    <t xml:space="preserve">    国有资源（资产）有偿使用收入</t>
  </si>
  <si>
    <t xml:space="preserve">    政府住房基金收入</t>
    <phoneticPr fontId="3" type="noConversion"/>
  </si>
  <si>
    <t xml:space="preserve">    其他收入</t>
  </si>
  <si>
    <t>一般公共预算收入合计</t>
    <phoneticPr fontId="3" type="noConversion"/>
  </si>
  <si>
    <t>人大批准的预算数</t>
    <phoneticPr fontId="1" type="noConversion"/>
  </si>
  <si>
    <t>执行数占预算数%</t>
    <phoneticPr fontId="1" type="noConversion"/>
  </si>
  <si>
    <t xml:space="preserve">    企业所得税</t>
    <phoneticPr fontId="1" type="noConversion"/>
  </si>
  <si>
    <t xml:space="preserve">    资源税</t>
    <phoneticPr fontId="1" type="noConversion"/>
  </si>
  <si>
    <t xml:space="preserve">    城市维护建设税</t>
    <phoneticPr fontId="1" type="noConversion"/>
  </si>
  <si>
    <t xml:space="preserve">    房产税</t>
    <phoneticPr fontId="1" type="noConversion"/>
  </si>
  <si>
    <t xml:space="preserve">    环境保护税</t>
    <phoneticPr fontId="1" type="noConversion"/>
  </si>
  <si>
    <t>二〇一八年龙南县一般公共预算收入执行情况表</t>
    <phoneticPr fontId="3" type="noConversion"/>
  </si>
  <si>
    <t>二〇一七年决算数</t>
    <phoneticPr fontId="3" type="noConversion"/>
  </si>
  <si>
    <t>二〇一八年执行数比二〇一七年决算数增减%</t>
    <phoneticPr fontId="1" type="noConversion"/>
  </si>
  <si>
    <t>收     入     项     目</t>
    <phoneticPr fontId="3" type="noConversion"/>
  </si>
  <si>
    <t>二     〇     一     八     年</t>
    <phoneticPr fontId="1" type="noConversion"/>
  </si>
  <si>
    <t>二〇一八年执行数</t>
    <phoneticPr fontId="1" type="noConversion"/>
  </si>
</sst>
</file>

<file path=xl/styles.xml><?xml version="1.0" encoding="utf-8"?>
<styleSheet xmlns="http://schemas.openxmlformats.org/spreadsheetml/2006/main">
  <numFmts count="3">
    <numFmt numFmtId="176" formatCode="0.00_);[Red]\(0.00\)"/>
    <numFmt numFmtId="177" formatCode="0.0_);[Red]\(0.0\)"/>
    <numFmt numFmtId="178" formatCode="0.0_ ;[Red]\-0.0\ "/>
  </numFmts>
  <fonts count="1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</font>
    <font>
      <sz val="12"/>
      <name val="黑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20"/>
      <name val="黑体"/>
      <family val="3"/>
      <charset val="134"/>
    </font>
    <font>
      <sz val="11"/>
      <name val="宋体"/>
      <family val="3"/>
      <charset val="134"/>
    </font>
    <font>
      <b/>
      <sz val="1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9" fontId="2" fillId="0" borderId="0" applyFont="0" applyFill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4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9" fillId="0" borderId="1" xfId="0" applyFont="1" applyFill="1" applyBorder="1" applyAlignment="1">
      <alignment vertical="center"/>
    </xf>
    <xf numFmtId="9" fontId="0" fillId="0" borderId="0" xfId="1" applyFont="1" applyFill="1" applyAlignment="1">
      <alignment horizontal="center" vertical="center"/>
    </xf>
    <xf numFmtId="176" fontId="0" fillId="0" borderId="0" xfId="1" applyNumberFormat="1" applyFont="1" applyFill="1" applyAlignment="1">
      <alignment horizontal="center" vertical="center"/>
    </xf>
    <xf numFmtId="3" fontId="9" fillId="2" borderId="1" xfId="0" applyNumberFormat="1" applyFont="1" applyFill="1" applyBorder="1" applyAlignment="1">
      <alignment horizontal="center" vertical="center"/>
    </xf>
    <xf numFmtId="177" fontId="5" fillId="2" borderId="1" xfId="1" applyNumberFormat="1" applyFont="1" applyFill="1" applyBorder="1" applyAlignment="1">
      <alignment horizontal="center" vertical="center"/>
    </xf>
    <xf numFmtId="178" fontId="5" fillId="2" borderId="1" xfId="1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9" fontId="7" fillId="0" borderId="1" xfId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7" fontId="7" fillId="2" borderId="1" xfId="1" applyNumberFormat="1" applyFont="1" applyFill="1" applyBorder="1" applyAlignment="1">
      <alignment horizontal="center" vertical="center"/>
    </xf>
    <xf numFmtId="178" fontId="7" fillId="2" borderId="1" xfId="1" applyNumberFormat="1" applyFont="1" applyFill="1" applyBorder="1" applyAlignment="1">
      <alignment horizontal="center" vertical="center"/>
    </xf>
    <xf numFmtId="176" fontId="7" fillId="0" borderId="2" xfId="1" applyNumberFormat="1" applyFont="1" applyFill="1" applyBorder="1" applyAlignment="1">
      <alignment horizontal="center" vertical="center" wrapText="1"/>
    </xf>
    <xf numFmtId="176" fontId="7" fillId="0" borderId="3" xfId="1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0" fillId="0" borderId="0" xfId="0" applyFill="1" applyAlignment="1">
      <alignment horizontal="right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</cellXfs>
  <cellStyles count="2">
    <cellStyle name="百分比" xfId="1" builtinId="5"/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18&#24180;&#36164;&#26009;/&#39044;&#31639;&#20844;&#24320;/2018&#24180;&#39044;&#31639;&#20844;&#24320;/2018&#24180;/&#12304;1&#12305;2017&#24180;&#40857;&#21335;&#21439;&#19968;&#33324;&#20844;&#20849;&#39044;&#31639;&#25910;&#20837;&#25191;&#34892;&#24773;&#20917;&#3492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2018&#24180;&#36164;&#26009;/&#39044;&#31639;&#20844;&#24320;/2018&#24180;&#39044;&#31639;&#20844;&#24320;/2018&#24180;/&#12304;3&#12305;2018&#24180;&#40857;&#21335;&#21439;&#19968;&#33324;&#20844;&#20849;&#39044;&#31639;&#25910;&#20837;&#23433;&#25490;&#24773;&#20917;&#34920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2019&#24180;&#36164;&#26009;/&#39044;&#31639;&#20844;&#24320;/2019&#24180;/&#12304;1&#12305;2018&#24180;&#40857;&#21335;&#21439;&#19968;&#33324;&#20844;&#20849;&#39044;&#31639;&#25910;&#20837;&#25191;&#34892;&#24773;&#20917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2017年龙南县一般公共预算收入执行情况表</v>
          </cell>
        </row>
        <row r="2">
          <cell r="C2" t="str">
            <v>单位：万元</v>
          </cell>
        </row>
        <row r="3">
          <cell r="A3" t="str">
            <v>收入项目</v>
          </cell>
          <cell r="C3" t="str">
            <v>执行数</v>
          </cell>
        </row>
        <row r="4">
          <cell r="A4" t="str">
            <v>一、税收收入</v>
          </cell>
          <cell r="C4">
            <v>83042</v>
          </cell>
        </row>
        <row r="5">
          <cell r="A5" t="str">
            <v xml:space="preserve">    增值税</v>
          </cell>
          <cell r="C5">
            <v>33937</v>
          </cell>
        </row>
        <row r="6">
          <cell r="A6" t="str">
            <v xml:space="preserve">    企业所得税</v>
          </cell>
          <cell r="C6">
            <v>5580</v>
          </cell>
        </row>
        <row r="7">
          <cell r="A7" t="str">
            <v xml:space="preserve">    个人所得税</v>
          </cell>
          <cell r="C7">
            <v>2155</v>
          </cell>
        </row>
        <row r="8">
          <cell r="A8" t="str">
            <v xml:space="preserve">    资源税</v>
          </cell>
          <cell r="C8">
            <v>3872</v>
          </cell>
        </row>
        <row r="9">
          <cell r="A9" t="str">
            <v xml:space="preserve">    城市维护建设税</v>
          </cell>
          <cell r="C9">
            <v>3129</v>
          </cell>
        </row>
        <row r="10">
          <cell r="A10" t="str">
            <v xml:space="preserve">    房产税</v>
          </cell>
          <cell r="C10">
            <v>1714</v>
          </cell>
        </row>
        <row r="11">
          <cell r="A11" t="str">
            <v xml:space="preserve">    印花税</v>
          </cell>
          <cell r="C11">
            <v>1389</v>
          </cell>
        </row>
        <row r="12">
          <cell r="A12" t="str">
            <v xml:space="preserve">    城镇土地使用税</v>
          </cell>
          <cell r="C12">
            <v>1023</v>
          </cell>
        </row>
        <row r="13">
          <cell r="A13" t="str">
            <v xml:space="preserve">    土地增值税</v>
          </cell>
          <cell r="C13">
            <v>7022</v>
          </cell>
        </row>
        <row r="14">
          <cell r="A14" t="str">
            <v xml:space="preserve">    车船税</v>
          </cell>
          <cell r="C14">
            <v>561</v>
          </cell>
        </row>
        <row r="15">
          <cell r="A15" t="str">
            <v xml:space="preserve">    耕地占用税</v>
          </cell>
          <cell r="C15">
            <v>15344</v>
          </cell>
        </row>
        <row r="16">
          <cell r="A16" t="str">
            <v xml:space="preserve">    契税</v>
          </cell>
          <cell r="C16">
            <v>7316</v>
          </cell>
        </row>
        <row r="17">
          <cell r="A17" t="str">
            <v xml:space="preserve">    烟叶税</v>
          </cell>
          <cell r="C17">
            <v>0</v>
          </cell>
        </row>
        <row r="18">
          <cell r="A18" t="str">
            <v xml:space="preserve">    其他税收收入</v>
          </cell>
          <cell r="C18">
            <v>0</v>
          </cell>
        </row>
        <row r="19">
          <cell r="A19" t="str">
            <v>二、非税收入</v>
          </cell>
          <cell r="C19">
            <v>50543</v>
          </cell>
        </row>
        <row r="20">
          <cell r="A20" t="str">
            <v xml:space="preserve">    专项收入</v>
          </cell>
          <cell r="C20">
            <v>2476</v>
          </cell>
        </row>
        <row r="21">
          <cell r="A21" t="str">
            <v xml:space="preserve">    行政事业性收费收入</v>
          </cell>
          <cell r="C21">
            <v>3227</v>
          </cell>
        </row>
        <row r="22">
          <cell r="A22" t="str">
            <v xml:space="preserve">    罚没收入</v>
          </cell>
          <cell r="C22">
            <v>3657</v>
          </cell>
        </row>
        <row r="23">
          <cell r="A23" t="str">
            <v xml:space="preserve">    国有资本经营收入</v>
          </cell>
          <cell r="C23">
            <v>0</v>
          </cell>
        </row>
        <row r="24">
          <cell r="A24" t="str">
            <v xml:space="preserve">    国有资源(资产)有偿使用收入</v>
          </cell>
          <cell r="C24">
            <v>40676</v>
          </cell>
        </row>
        <row r="25">
          <cell r="A25" t="str">
            <v xml:space="preserve">    其他收入</v>
          </cell>
          <cell r="C25">
            <v>507</v>
          </cell>
        </row>
        <row r="26">
          <cell r="A26" t="str">
            <v>一般公共预算收入合计</v>
          </cell>
          <cell r="C26">
            <v>133585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3"/>
    </sheetNames>
    <sheetDataSet>
      <sheetData sheetId="0">
        <row r="1">
          <cell r="A1" t="str">
            <v>2018年龙南县一般公共财政预算收入安排情况表</v>
          </cell>
        </row>
        <row r="2">
          <cell r="B2" t="str">
            <v>单位：万元</v>
          </cell>
        </row>
        <row r="3">
          <cell r="A3" t="str">
            <v>收入项目</v>
          </cell>
          <cell r="B3" t="str">
            <v>二0一八年预算数</v>
          </cell>
        </row>
        <row r="4">
          <cell r="A4" t="str">
            <v>一、税收收入</v>
          </cell>
          <cell r="B4">
            <v>90645</v>
          </cell>
        </row>
        <row r="5">
          <cell r="A5" t="str">
            <v xml:space="preserve">    增值税</v>
          </cell>
          <cell r="B5">
            <v>42750</v>
          </cell>
        </row>
        <row r="6">
          <cell r="A6" t="str">
            <v xml:space="preserve">    营业税</v>
          </cell>
          <cell r="B6">
            <v>0</v>
          </cell>
        </row>
        <row r="7">
          <cell r="A7" t="str">
            <v xml:space="preserve">    企业所得税</v>
          </cell>
          <cell r="B7">
            <v>6144</v>
          </cell>
        </row>
        <row r="8">
          <cell r="A8" t="str">
            <v xml:space="preserve">    个人所得税</v>
          </cell>
          <cell r="B8">
            <v>2272</v>
          </cell>
        </row>
        <row r="9">
          <cell r="A9" t="str">
            <v xml:space="preserve">    资源税</v>
          </cell>
          <cell r="B9">
            <v>4000</v>
          </cell>
        </row>
        <row r="10">
          <cell r="A10" t="str">
            <v xml:space="preserve">    城市维护建设税</v>
          </cell>
          <cell r="B10">
            <v>3400</v>
          </cell>
        </row>
        <row r="11">
          <cell r="A11" t="str">
            <v xml:space="preserve">    房产税</v>
          </cell>
          <cell r="B11">
            <v>2000</v>
          </cell>
        </row>
        <row r="12">
          <cell r="A12" t="str">
            <v xml:space="preserve">    印花税</v>
          </cell>
          <cell r="B12">
            <v>2000</v>
          </cell>
        </row>
        <row r="13">
          <cell r="A13" t="str">
            <v xml:space="preserve">    城镇土地使用税</v>
          </cell>
          <cell r="B13">
            <v>1300</v>
          </cell>
        </row>
        <row r="14">
          <cell r="A14" t="str">
            <v xml:space="preserve">    环保税</v>
          </cell>
          <cell r="B14">
            <v>310</v>
          </cell>
        </row>
        <row r="15">
          <cell r="A15" t="str">
            <v xml:space="preserve">    土地增值税</v>
          </cell>
          <cell r="B15">
            <v>8000</v>
          </cell>
        </row>
        <row r="16">
          <cell r="A16" t="str">
            <v xml:space="preserve">    车船税</v>
          </cell>
          <cell r="B16">
            <v>600</v>
          </cell>
        </row>
        <row r="17">
          <cell r="A17" t="str">
            <v xml:space="preserve">    耕地占用税</v>
          </cell>
          <cell r="B17">
            <v>7000</v>
          </cell>
        </row>
        <row r="18">
          <cell r="A18" t="str">
            <v xml:space="preserve">    契税</v>
          </cell>
          <cell r="B18">
            <v>10869</v>
          </cell>
        </row>
        <row r="19">
          <cell r="A19" t="str">
            <v>二、非税收入</v>
          </cell>
          <cell r="B19">
            <v>49113</v>
          </cell>
        </row>
        <row r="20">
          <cell r="A20" t="str">
            <v xml:space="preserve">    专项收入</v>
          </cell>
          <cell r="B20">
            <v>3113</v>
          </cell>
        </row>
        <row r="21">
          <cell r="A21" t="str">
            <v xml:space="preserve">    行政事业性收费收入</v>
          </cell>
          <cell r="B21">
            <v>3100</v>
          </cell>
        </row>
        <row r="22">
          <cell r="A22" t="str">
            <v xml:space="preserve">    罚没收入</v>
          </cell>
          <cell r="B22">
            <v>3200</v>
          </cell>
        </row>
        <row r="23">
          <cell r="A23" t="str">
            <v xml:space="preserve">    国有资源（资产）有偿使用收入</v>
          </cell>
          <cell r="B23">
            <v>39254</v>
          </cell>
        </row>
        <row r="24">
          <cell r="A24" t="str">
            <v xml:space="preserve">    政府住房基金收入</v>
          </cell>
          <cell r="B24">
            <v>446</v>
          </cell>
        </row>
        <row r="26">
          <cell r="A26" t="str">
            <v>一般公共预算收入合计</v>
          </cell>
          <cell r="B26">
            <v>139758</v>
          </cell>
        </row>
        <row r="27">
          <cell r="A27" t="str">
            <v xml:space="preserve">  转移性收入</v>
          </cell>
          <cell r="B27">
            <v>55599</v>
          </cell>
        </row>
        <row r="28">
          <cell r="A28" t="str">
            <v xml:space="preserve">    上级补助收入</v>
          </cell>
          <cell r="B28">
            <v>45666</v>
          </cell>
        </row>
        <row r="29">
          <cell r="A29" t="str">
            <v xml:space="preserve">       返还性收入</v>
          </cell>
          <cell r="B29">
            <v>7914</v>
          </cell>
        </row>
        <row r="30">
          <cell r="A30" t="str">
            <v xml:space="preserve">       一般性转移支付收入</v>
          </cell>
          <cell r="B30">
            <v>35469</v>
          </cell>
        </row>
        <row r="31">
          <cell r="A31" t="str">
            <v xml:space="preserve">       专项转移支付收入</v>
          </cell>
          <cell r="B31">
            <v>2283</v>
          </cell>
        </row>
        <row r="32">
          <cell r="A32" t="str">
            <v xml:space="preserve">  上年结转</v>
          </cell>
          <cell r="B32">
            <v>2000</v>
          </cell>
        </row>
        <row r="33">
          <cell r="A33" t="str">
            <v xml:space="preserve">  调入资金</v>
          </cell>
          <cell r="B33">
            <v>2000</v>
          </cell>
        </row>
        <row r="34">
          <cell r="A34" t="str">
            <v xml:space="preserve">  调入预算稳定调节基金</v>
          </cell>
          <cell r="B34">
            <v>5933</v>
          </cell>
        </row>
        <row r="35">
          <cell r="A35" t="str">
            <v>收入总计</v>
          </cell>
          <cell r="B35">
            <v>195357</v>
          </cell>
        </row>
      </sheetData>
      <sheetData sheetId="1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2018年龙南县一般公共预算收入执行情况表</v>
          </cell>
        </row>
        <row r="2">
          <cell r="C2" t="str">
            <v>单位：万元</v>
          </cell>
        </row>
        <row r="3">
          <cell r="A3" t="str">
            <v>收入项目</v>
          </cell>
          <cell r="C3" t="str">
            <v>执行数</v>
          </cell>
        </row>
        <row r="4">
          <cell r="A4" t="str">
            <v>一、税收收入</v>
          </cell>
          <cell r="C4">
            <v>87050</v>
          </cell>
        </row>
        <row r="5">
          <cell r="A5" t="str">
            <v xml:space="preserve">    增值税</v>
          </cell>
          <cell r="C5">
            <v>40068</v>
          </cell>
        </row>
        <row r="6">
          <cell r="A6" t="str">
            <v xml:space="preserve">    企业所得税</v>
          </cell>
          <cell r="C6">
            <v>5482</v>
          </cell>
        </row>
        <row r="7">
          <cell r="A7" t="str">
            <v xml:space="preserve">    个人所得税</v>
          </cell>
          <cell r="C7">
            <v>6305</v>
          </cell>
        </row>
        <row r="8">
          <cell r="A8" t="str">
            <v xml:space="preserve">    资源税</v>
          </cell>
          <cell r="C8">
            <v>957</v>
          </cell>
        </row>
        <row r="9">
          <cell r="A9" t="str">
            <v xml:space="preserve">    城市维护建设税</v>
          </cell>
          <cell r="C9">
            <v>4528</v>
          </cell>
        </row>
        <row r="10">
          <cell r="A10" t="str">
            <v xml:space="preserve">    房产税</v>
          </cell>
          <cell r="C10">
            <v>1965</v>
          </cell>
        </row>
        <row r="11">
          <cell r="A11" t="str">
            <v xml:space="preserve">    印花税</v>
          </cell>
          <cell r="C11">
            <v>1615</v>
          </cell>
        </row>
        <row r="12">
          <cell r="A12" t="str">
            <v xml:space="preserve">    城镇土地使用税</v>
          </cell>
          <cell r="C12">
            <v>1122</v>
          </cell>
        </row>
        <row r="13">
          <cell r="A13" t="str">
            <v xml:space="preserve">    土地增值税</v>
          </cell>
          <cell r="C13">
            <v>6999</v>
          </cell>
        </row>
        <row r="14">
          <cell r="A14" t="str">
            <v xml:space="preserve">    车船税</v>
          </cell>
          <cell r="C14">
            <v>734</v>
          </cell>
        </row>
        <row r="15">
          <cell r="A15" t="str">
            <v xml:space="preserve">    耕地占用税</v>
          </cell>
          <cell r="C15">
            <v>5274</v>
          </cell>
        </row>
        <row r="16">
          <cell r="A16" t="str">
            <v xml:space="preserve">    契税</v>
          </cell>
          <cell r="C16">
            <v>11934</v>
          </cell>
        </row>
        <row r="17">
          <cell r="A17" t="str">
            <v xml:space="preserve">    烟叶税</v>
          </cell>
          <cell r="C17">
            <v>0</v>
          </cell>
        </row>
        <row r="18">
          <cell r="A18" t="str">
            <v xml:space="preserve">    环境保护税种</v>
          </cell>
          <cell r="C18">
            <v>67</v>
          </cell>
        </row>
        <row r="19">
          <cell r="A19" t="str">
            <v xml:space="preserve">    其他税收收入</v>
          </cell>
          <cell r="C19">
            <v>0</v>
          </cell>
        </row>
        <row r="20">
          <cell r="A20" t="str">
            <v>二、非税收入</v>
          </cell>
          <cell r="C20">
            <v>53168</v>
          </cell>
        </row>
        <row r="21">
          <cell r="A21" t="str">
            <v xml:space="preserve">    专项收入</v>
          </cell>
          <cell r="C21">
            <v>2889</v>
          </cell>
        </row>
        <row r="22">
          <cell r="A22" t="str">
            <v xml:space="preserve">    行政事业性收费收入</v>
          </cell>
          <cell r="C22">
            <v>3974</v>
          </cell>
        </row>
        <row r="23">
          <cell r="A23" t="str">
            <v xml:space="preserve">    罚没收入</v>
          </cell>
          <cell r="C23">
            <v>5064</v>
          </cell>
        </row>
        <row r="24">
          <cell r="A24" t="str">
            <v xml:space="preserve">    国有资本经营收入</v>
          </cell>
          <cell r="C24">
            <v>0</v>
          </cell>
        </row>
        <row r="25">
          <cell r="A25" t="str">
            <v xml:space="preserve">    国有资源(资产)有偿使用收入</v>
          </cell>
          <cell r="C25">
            <v>40614</v>
          </cell>
        </row>
        <row r="26">
          <cell r="A26" t="str">
            <v xml:space="preserve">    其他收入</v>
          </cell>
          <cell r="C26">
            <v>627</v>
          </cell>
        </row>
        <row r="27">
          <cell r="A27" t="str">
            <v>一般公共预算收入合计</v>
          </cell>
          <cell r="C27">
            <v>140218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28"/>
  <sheetViews>
    <sheetView tabSelected="1" workbookViewId="0">
      <selection activeCell="L7" sqref="L7"/>
    </sheetView>
  </sheetViews>
  <sheetFormatPr defaultRowHeight="13.5"/>
  <cols>
    <col min="1" max="1" width="34.125" style="2" bestFit="1" customWidth="1"/>
    <col min="2" max="2" width="13.5" style="3" customWidth="1"/>
    <col min="3" max="3" width="12.25" style="3" customWidth="1"/>
    <col min="4" max="4" width="12.5" style="3" customWidth="1"/>
    <col min="5" max="5" width="11.875" style="5" customWidth="1"/>
    <col min="6" max="6" width="12.25" style="6" customWidth="1"/>
    <col min="7" max="16384" width="9" style="2"/>
  </cols>
  <sheetData>
    <row r="1" spans="1:6" s="1" customFormat="1" ht="25.5">
      <c r="A1" s="17" t="s">
        <v>25</v>
      </c>
      <c r="B1" s="17"/>
      <c r="C1" s="17"/>
      <c r="D1" s="17"/>
      <c r="E1" s="17"/>
      <c r="F1" s="17"/>
    </row>
    <row r="2" spans="1:6" ht="14.25" customHeight="1">
      <c r="A2" s="18" t="s">
        <v>0</v>
      </c>
      <c r="B2" s="18"/>
      <c r="C2" s="18"/>
      <c r="D2" s="18"/>
      <c r="E2" s="18"/>
      <c r="F2" s="18"/>
    </row>
    <row r="3" spans="1:6" ht="24.95" customHeight="1">
      <c r="A3" s="19" t="s">
        <v>28</v>
      </c>
      <c r="B3" s="20" t="s">
        <v>26</v>
      </c>
      <c r="C3" s="22" t="s">
        <v>29</v>
      </c>
      <c r="D3" s="22"/>
      <c r="E3" s="22"/>
      <c r="F3" s="15" t="s">
        <v>27</v>
      </c>
    </row>
    <row r="4" spans="1:6" ht="37.5" customHeight="1">
      <c r="A4" s="19"/>
      <c r="B4" s="21"/>
      <c r="C4" s="12" t="s">
        <v>18</v>
      </c>
      <c r="D4" s="12" t="s">
        <v>30</v>
      </c>
      <c r="E4" s="11" t="s">
        <v>19</v>
      </c>
      <c r="F4" s="16"/>
    </row>
    <row r="5" spans="1:6" ht="24.95" customHeight="1">
      <c r="A5" s="4" t="s">
        <v>1</v>
      </c>
      <c r="B5" s="7">
        <f>SUM(B6:B17)</f>
        <v>83042</v>
      </c>
      <c r="C5" s="7">
        <f>SUM(C6:C18)</f>
        <v>90645</v>
      </c>
      <c r="D5" s="7">
        <f>SUM(D6:D18)</f>
        <v>87050</v>
      </c>
      <c r="E5" s="8">
        <f>D5/C5*100</f>
        <v>96.033978708147174</v>
      </c>
      <c r="F5" s="9">
        <f>(D5-B5)/B5*100</f>
        <v>4.8264733508345179</v>
      </c>
    </row>
    <row r="6" spans="1:6" ht="24.95" customHeight="1">
      <c r="A6" s="4" t="s">
        <v>2</v>
      </c>
      <c r="B6" s="7">
        <f>VLOOKUP(A6,[1]Sheet1!$A$1:$C$65536,3,0)</f>
        <v>33937</v>
      </c>
      <c r="C6" s="7">
        <f>VLOOKUP(A6,[2]Sheet1!$A$1:$B$65536,2,0)</f>
        <v>42750</v>
      </c>
      <c r="D6" s="7">
        <f>VLOOKUP(A6,[3]Sheet1!$A$1:$C$65536,3,0)</f>
        <v>40068</v>
      </c>
      <c r="E6" s="8">
        <f t="shared" ref="E6:E23" si="0">D6/C6*100</f>
        <v>93.726315789473674</v>
      </c>
      <c r="F6" s="9">
        <f t="shared" ref="F6:F25" si="1">(D6-B6)/B6*100</f>
        <v>18.065827857500665</v>
      </c>
    </row>
    <row r="7" spans="1:6" ht="24.95" customHeight="1">
      <c r="A7" s="4" t="s">
        <v>20</v>
      </c>
      <c r="B7" s="7">
        <f>VLOOKUP(A7,[1]Sheet1!$A$1:$C$65536,3,0)</f>
        <v>5580</v>
      </c>
      <c r="C7" s="7">
        <f>VLOOKUP(A7,[2]Sheet1!$A$1:$B$65536,2,0)</f>
        <v>6144</v>
      </c>
      <c r="D7" s="7">
        <f>VLOOKUP(A7,[3]Sheet1!$A$1:$C$65536,3,0)</f>
        <v>5482</v>
      </c>
      <c r="E7" s="8">
        <f>D7/C7*100</f>
        <v>89.225260416666657</v>
      </c>
      <c r="F7" s="9">
        <f t="shared" si="1"/>
        <v>-1.7562724014336919</v>
      </c>
    </row>
    <row r="8" spans="1:6" ht="24.95" customHeight="1">
      <c r="A8" s="4" t="s">
        <v>3</v>
      </c>
      <c r="B8" s="7">
        <f>VLOOKUP(A8,[1]Sheet1!$A$1:$C$65536,3,0)</f>
        <v>2155</v>
      </c>
      <c r="C8" s="7">
        <f>VLOOKUP(A8,[2]Sheet1!$A$1:$B$65536,2,0)</f>
        <v>2272</v>
      </c>
      <c r="D8" s="7">
        <f>VLOOKUP(A8,[3]Sheet1!$A$1:$C$65536,3,0)</f>
        <v>6305</v>
      </c>
      <c r="E8" s="8">
        <f t="shared" si="0"/>
        <v>277.50880281690138</v>
      </c>
      <c r="F8" s="9">
        <f t="shared" si="1"/>
        <v>192.57540603248259</v>
      </c>
    </row>
    <row r="9" spans="1:6" ht="24.95" customHeight="1">
      <c r="A9" s="4" t="s">
        <v>21</v>
      </c>
      <c r="B9" s="7">
        <f>VLOOKUP(A9,[1]Sheet1!$A$1:$C$65536,3,0)</f>
        <v>3872</v>
      </c>
      <c r="C9" s="7">
        <f>VLOOKUP(A9,[2]Sheet1!$A$1:$B$65536,2,0)</f>
        <v>4000</v>
      </c>
      <c r="D9" s="7">
        <f>VLOOKUP(A9,[3]Sheet1!$A$1:$C$65536,3,0)</f>
        <v>957</v>
      </c>
      <c r="E9" s="8">
        <f t="shared" si="0"/>
        <v>23.925000000000001</v>
      </c>
      <c r="F9" s="9">
        <f t="shared" si="1"/>
        <v>-75.284090909090907</v>
      </c>
    </row>
    <row r="10" spans="1:6" ht="24.95" customHeight="1">
      <c r="A10" s="4" t="s">
        <v>22</v>
      </c>
      <c r="B10" s="7">
        <f>VLOOKUP(A10,[1]Sheet1!$A$1:$C$65536,3,0)</f>
        <v>3129</v>
      </c>
      <c r="C10" s="7">
        <f>VLOOKUP(A10,[2]Sheet1!$A$1:$B$65536,2,0)</f>
        <v>3400</v>
      </c>
      <c r="D10" s="7">
        <f>VLOOKUP(A10,[3]Sheet1!$A$1:$C$65536,3,0)</f>
        <v>4528</v>
      </c>
      <c r="E10" s="8">
        <f t="shared" si="0"/>
        <v>133.1764705882353</v>
      </c>
      <c r="F10" s="9">
        <f t="shared" si="1"/>
        <v>44.710770214125915</v>
      </c>
    </row>
    <row r="11" spans="1:6" ht="24.95" customHeight="1">
      <c r="A11" s="4" t="s">
        <v>23</v>
      </c>
      <c r="B11" s="7">
        <f>VLOOKUP(A11,[1]Sheet1!$A$1:$C$65536,3,0)</f>
        <v>1714</v>
      </c>
      <c r="C11" s="7">
        <f>VLOOKUP(A11,[2]Sheet1!$A$1:$B$65536,2,0)</f>
        <v>2000</v>
      </c>
      <c r="D11" s="7">
        <f>VLOOKUP(A11,[3]Sheet1!$A$1:$C$65536,3,0)</f>
        <v>1965</v>
      </c>
      <c r="E11" s="8">
        <f t="shared" si="0"/>
        <v>98.25</v>
      </c>
      <c r="F11" s="9">
        <f t="shared" si="1"/>
        <v>14.644107351225205</v>
      </c>
    </row>
    <row r="12" spans="1:6" ht="24.95" customHeight="1">
      <c r="A12" s="4" t="s">
        <v>4</v>
      </c>
      <c r="B12" s="7">
        <f>VLOOKUP(A12,[1]Sheet1!$A$1:$C$65536,3,0)</f>
        <v>1389</v>
      </c>
      <c r="C12" s="7">
        <f>VLOOKUP(A12,[2]Sheet1!$A$1:$B$65536,2,0)</f>
        <v>2000</v>
      </c>
      <c r="D12" s="7">
        <f>VLOOKUP(A12,[3]Sheet1!$A$1:$C$65536,3,0)</f>
        <v>1615</v>
      </c>
      <c r="E12" s="8">
        <f t="shared" si="0"/>
        <v>80.75</v>
      </c>
      <c r="F12" s="9">
        <f t="shared" si="1"/>
        <v>16.27069834413247</v>
      </c>
    </row>
    <row r="13" spans="1:6" ht="24.95" customHeight="1">
      <c r="A13" s="4" t="s">
        <v>5</v>
      </c>
      <c r="B13" s="7">
        <f>VLOOKUP(A13,[1]Sheet1!$A$1:$C$65536,3,0)</f>
        <v>1023</v>
      </c>
      <c r="C13" s="7">
        <f>VLOOKUP(A13,[2]Sheet1!$A$1:$B$65536,2,0)</f>
        <v>1300</v>
      </c>
      <c r="D13" s="7">
        <f>VLOOKUP(A13,[3]Sheet1!$A$1:$C$65536,3,0)</f>
        <v>1122</v>
      </c>
      <c r="E13" s="8">
        <f t="shared" si="0"/>
        <v>86.307692307692307</v>
      </c>
      <c r="F13" s="9">
        <f t="shared" si="1"/>
        <v>9.67741935483871</v>
      </c>
    </row>
    <row r="14" spans="1:6" ht="24.95" customHeight="1">
      <c r="A14" s="4" t="s">
        <v>6</v>
      </c>
      <c r="B14" s="7">
        <f>VLOOKUP(A14,[1]Sheet1!$A$1:$C$65536,3,0)</f>
        <v>7022</v>
      </c>
      <c r="C14" s="7">
        <f>VLOOKUP(A14,[2]Sheet1!$A$1:$B$65536,2,0)</f>
        <v>8000</v>
      </c>
      <c r="D14" s="7">
        <f>VLOOKUP(A14,[3]Sheet1!$A$1:$C$65536,3,0)</f>
        <v>6999</v>
      </c>
      <c r="E14" s="8">
        <f t="shared" si="0"/>
        <v>87.487499999999997</v>
      </c>
      <c r="F14" s="9">
        <f t="shared" si="1"/>
        <v>-0.32754201082312734</v>
      </c>
    </row>
    <row r="15" spans="1:6" ht="24.95" customHeight="1">
      <c r="A15" s="4" t="s">
        <v>7</v>
      </c>
      <c r="B15" s="7">
        <f>VLOOKUP(A15,[1]Sheet1!$A$1:$C$65536,3,0)</f>
        <v>561</v>
      </c>
      <c r="C15" s="7">
        <f>VLOOKUP(A15,[2]Sheet1!$A$1:$B$65536,2,0)</f>
        <v>600</v>
      </c>
      <c r="D15" s="7">
        <f>VLOOKUP(A15,[3]Sheet1!$A$1:$C$65536,3,0)</f>
        <v>734</v>
      </c>
      <c r="E15" s="8">
        <f t="shared" si="0"/>
        <v>122.33333333333334</v>
      </c>
      <c r="F15" s="9">
        <f t="shared" si="1"/>
        <v>30.837789661319071</v>
      </c>
    </row>
    <row r="16" spans="1:6" ht="24.95" customHeight="1">
      <c r="A16" s="4" t="s">
        <v>8</v>
      </c>
      <c r="B16" s="7">
        <f>VLOOKUP(A16,[1]Sheet1!$A$1:$C$65536,3,0)</f>
        <v>15344</v>
      </c>
      <c r="C16" s="7">
        <f>VLOOKUP(A16,[2]Sheet1!$A$1:$B$65536,2,0)</f>
        <v>7000</v>
      </c>
      <c r="D16" s="7">
        <f>VLOOKUP(A16,[3]Sheet1!$A$1:$C$65536,3,0)</f>
        <v>5274</v>
      </c>
      <c r="E16" s="8">
        <f t="shared" si="0"/>
        <v>75.342857142857142</v>
      </c>
      <c r="F16" s="9">
        <f t="shared" si="1"/>
        <v>-65.628258602711156</v>
      </c>
    </row>
    <row r="17" spans="1:6" ht="24.95" customHeight="1">
      <c r="A17" s="4" t="s">
        <v>9</v>
      </c>
      <c r="B17" s="7">
        <f>VLOOKUP(A17,[1]Sheet1!$A$1:$C$65536,3,0)</f>
        <v>7316</v>
      </c>
      <c r="C17" s="7">
        <f>VLOOKUP(A17,[2]Sheet1!$A$1:$B$65536,2,0)</f>
        <v>10869</v>
      </c>
      <c r="D17" s="7">
        <f>VLOOKUP(A17,[3]Sheet1!$A$1:$C$65536,3,0)</f>
        <v>11934</v>
      </c>
      <c r="E17" s="8">
        <f t="shared" si="0"/>
        <v>109.79850952249517</v>
      </c>
      <c r="F17" s="9">
        <f t="shared" si="1"/>
        <v>63.121924548933841</v>
      </c>
    </row>
    <row r="18" spans="1:6" ht="24.95" customHeight="1">
      <c r="A18" s="4" t="s">
        <v>24</v>
      </c>
      <c r="B18" s="7"/>
      <c r="C18" s="7">
        <v>310</v>
      </c>
      <c r="D18" s="7">
        <v>67</v>
      </c>
      <c r="E18" s="8">
        <f t="shared" si="0"/>
        <v>21.612903225806452</v>
      </c>
      <c r="F18" s="9"/>
    </row>
    <row r="19" spans="1:6" ht="24.95" customHeight="1">
      <c r="A19" s="4" t="s">
        <v>10</v>
      </c>
      <c r="B19" s="7">
        <f>SUM(B20:B25)</f>
        <v>50543</v>
      </c>
      <c r="C19" s="7">
        <f>SUM(C20:C25)</f>
        <v>49113</v>
      </c>
      <c r="D19" s="7">
        <f>SUM(D20:D25)</f>
        <v>53168</v>
      </c>
      <c r="E19" s="8">
        <f>D19/C19*100</f>
        <v>108.25646977378697</v>
      </c>
      <c r="F19" s="9">
        <f t="shared" si="1"/>
        <v>5.1935975308153459</v>
      </c>
    </row>
    <row r="20" spans="1:6" ht="24.95" customHeight="1">
      <c r="A20" s="4" t="s">
        <v>11</v>
      </c>
      <c r="B20" s="7">
        <f>VLOOKUP(A20,[1]Sheet1!$A$1:$C$65536,3,0)</f>
        <v>2476</v>
      </c>
      <c r="C20" s="7">
        <f>VLOOKUP(A20,[2]Sheet1!$A$1:$B$65536,2,0)</f>
        <v>3113</v>
      </c>
      <c r="D20" s="7">
        <f>VLOOKUP(A20,[3]Sheet1!$A$1:$C$65536,3,0)</f>
        <v>2889</v>
      </c>
      <c r="E20" s="8">
        <f t="shared" si="0"/>
        <v>92.804368776100219</v>
      </c>
      <c r="F20" s="9">
        <f t="shared" si="1"/>
        <v>16.680129240710823</v>
      </c>
    </row>
    <row r="21" spans="1:6" ht="24.95" customHeight="1">
      <c r="A21" s="4" t="s">
        <v>12</v>
      </c>
      <c r="B21" s="7">
        <f>VLOOKUP(A21,[1]Sheet1!$A$1:$C$65536,3,0)</f>
        <v>3227</v>
      </c>
      <c r="C21" s="7">
        <f>VLOOKUP(A21,[2]Sheet1!$A$1:$B$65536,2,0)</f>
        <v>3100</v>
      </c>
      <c r="D21" s="7">
        <f>VLOOKUP(A21,[3]Sheet1!$A$1:$C$65536,3,0)</f>
        <v>3974</v>
      </c>
      <c r="E21" s="8">
        <f t="shared" si="0"/>
        <v>128.19354838709677</v>
      </c>
      <c r="F21" s="9">
        <f t="shared" si="1"/>
        <v>23.148435079020764</v>
      </c>
    </row>
    <row r="22" spans="1:6" ht="24.95" customHeight="1">
      <c r="A22" s="4" t="s">
        <v>13</v>
      </c>
      <c r="B22" s="7">
        <f>VLOOKUP(A22,[1]Sheet1!$A$1:$C$65536,3,0)</f>
        <v>3657</v>
      </c>
      <c r="C22" s="7">
        <f>VLOOKUP(A22,[2]Sheet1!$A$1:$B$65536,2,0)</f>
        <v>3200</v>
      </c>
      <c r="D22" s="7">
        <f>VLOOKUP(A22,[3]Sheet1!$A$1:$C$65536,3,0)</f>
        <v>5064</v>
      </c>
      <c r="E22" s="8">
        <f t="shared" si="0"/>
        <v>158.25</v>
      </c>
      <c r="F22" s="9">
        <f t="shared" si="1"/>
        <v>38.474159146841671</v>
      </c>
    </row>
    <row r="23" spans="1:6" ht="24.95" customHeight="1">
      <c r="A23" s="4" t="s">
        <v>14</v>
      </c>
      <c r="B23" s="7">
        <v>40676</v>
      </c>
      <c r="C23" s="7">
        <f>VLOOKUP(A23,[2]Sheet1!$A$1:$B$65536,2,0)</f>
        <v>39254</v>
      </c>
      <c r="D23" s="7">
        <v>40614</v>
      </c>
      <c r="E23" s="8">
        <f t="shared" si="0"/>
        <v>103.46461507107556</v>
      </c>
      <c r="F23" s="9">
        <f t="shared" si="1"/>
        <v>-0.15242403382830172</v>
      </c>
    </row>
    <row r="24" spans="1:6" ht="24.95" customHeight="1">
      <c r="A24" s="4" t="s">
        <v>15</v>
      </c>
      <c r="B24" s="7"/>
      <c r="C24" s="7">
        <f>VLOOKUP(A24,[2]Sheet1!$A$1:$B$65536,2,0)</f>
        <v>446</v>
      </c>
      <c r="D24" s="7"/>
      <c r="E24" s="8"/>
      <c r="F24" s="9"/>
    </row>
    <row r="25" spans="1:6" ht="24.95" customHeight="1">
      <c r="A25" s="4" t="s">
        <v>16</v>
      </c>
      <c r="B25" s="7">
        <f>VLOOKUP(A25,[1]Sheet1!$A$1:$C$65536,3,0)</f>
        <v>507</v>
      </c>
      <c r="C25" s="7"/>
      <c r="D25" s="7">
        <f>VLOOKUP(A25,[3]Sheet1!$A$1:$C$65536,3,0)</f>
        <v>627</v>
      </c>
      <c r="E25" s="8"/>
      <c r="F25" s="9">
        <f t="shared" si="1"/>
        <v>23.668639053254438</v>
      </c>
    </row>
    <row r="26" spans="1:6" ht="24.95" customHeight="1">
      <c r="A26" s="10" t="s">
        <v>17</v>
      </c>
      <c r="B26" s="7">
        <f>B19+B5</f>
        <v>133585</v>
      </c>
      <c r="C26" s="7">
        <f>C19+C5</f>
        <v>139758</v>
      </c>
      <c r="D26" s="7">
        <f>D19+D5</f>
        <v>140218</v>
      </c>
      <c r="E26" s="13">
        <f>D26/C26*100</f>
        <v>100.3291403712131</v>
      </c>
      <c r="F26" s="14">
        <f>(D26-B26)/B26*100</f>
        <v>4.9653778493094283</v>
      </c>
    </row>
    <row r="27" spans="1:6" ht="24.95" customHeight="1"/>
    <row r="28" spans="1:6" ht="24.95" customHeight="1"/>
  </sheetData>
  <mergeCells count="6">
    <mergeCell ref="F3:F4"/>
    <mergeCell ref="A1:F1"/>
    <mergeCell ref="A2:F2"/>
    <mergeCell ref="A3:A4"/>
    <mergeCell ref="B3:B4"/>
    <mergeCell ref="C3:E3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2019-05-30T00:30:05Z</dcterms:modified>
</cp:coreProperties>
</file>